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<sst xmlns="http://schemas.openxmlformats.org/spreadsheetml/2006/main" count="356" uniqueCount="248">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</sst>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6"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5</v>
      </c>
    </row>
    <row r="15" spans="1:8" ht="15">
      <c r="A15" s="15" t="s">
        <v>17</v>
      </c>
      <c r="B15" s="10" t="s">
        <v>21</v>
      </c>
      <c r="C15" s="79" t="s">
        <v>5</v>
      </c>
      <c r="F15" s="32">
        <f>+VALUE(A10)</f>
        <v>0.6666666666666666</v>
      </c>
      <c r="H15" s="85"/>
    </row>
    <row r="16" spans="1:6" ht="24.75" customHeight="1">
      <c r="A16" s="101">
        <f>_xlfn.IFERROR((COUNTIF(C12:C15,"Da")+(COUNTIF(C12:C15,"Djelomično")/2))/((COUNTIF(C12:C15,"Da")+COUNTIF(C12:C15,"Ne")+COUNTIF(C12:C15,"Djelomično"))),"Nije primjenjivo")</f>
        <v>0.5</v>
      </c>
      <c r="B16" s="102"/>
      <c r="C16" s="103"/>
      <c r="F16" s="32">
        <f>+VALUE(A16)</f>
        <v>0.5</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0.8333333333333334</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0.75</v>
      </c>
    </row>
    <row r="25" spans="1:6" ht="24.75" customHeight="1">
      <c r="A25" s="101">
        <f>_xlfn.IFERROR((COUNTIF(C23:C24,"Da")+(COUNTIF(C23:C24,"Djelomično")/2))/((COUNTIF(C23:C24,"Da")+COUNTIF(C23:C24,"Ne")+COUNTIF(C23:C24,"Djelomično"))),"Nije primjenjivo")</f>
        <v>1</v>
      </c>
      <c r="B25" s="102"/>
      <c r="C25" s="103"/>
      <c r="F25" s="32">
        <f>+VALUE(A79)</f>
        <v>0.5</v>
      </c>
    </row>
    <row r="26" spans="1:6" ht="49.5" customHeight="1">
      <c r="A26" s="14" t="s">
        <v>146</v>
      </c>
      <c r="B26" s="105" t="s">
        <v>41</v>
      </c>
      <c r="C26" s="106"/>
      <c r="F26" s="32" t="e">
        <f>+VALUE(A92)</f>
        <v>#VALUE!</v>
      </c>
    </row>
    <row r="27" spans="1:6" ht="15">
      <c r="A27" s="29" t="s">
        <v>39</v>
      </c>
      <c r="B27" s="107" t="s">
        <v>40</v>
      </c>
      <c r="C27" s="108"/>
      <c r="F27" s="32">
        <f>+VALUE(A103)</f>
        <v>0.5714285714285714</v>
      </c>
    </row>
    <row r="28" spans="1:6" ht="30">
      <c r="A28" s="15" t="s">
        <v>42</v>
      </c>
      <c r="B28" s="10" t="s">
        <v>44</v>
      </c>
      <c r="C28" s="79" t="s">
        <v>5</v>
      </c>
      <c r="F28" s="32">
        <f>+VALUE(A106)</f>
        <v>0.75</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18</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6</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6</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0.8333333333333334</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6</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0.75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6</v>
      </c>
    </row>
    <row r="77" spans="1:3" ht="15">
      <c r="A77" s="15" t="s">
        <v>120</v>
      </c>
      <c r="B77" s="10" t="s">
        <v>115</v>
      </c>
      <c r="C77" s="79" t="s">
        <v>6</v>
      </c>
    </row>
    <row r="78" spans="1:3" ht="45">
      <c r="A78" s="15" t="s">
        <v>121</v>
      </c>
      <c r="B78" s="10" t="s">
        <v>245</v>
      </c>
      <c r="C78" s="79" t="s">
        <v>6</v>
      </c>
    </row>
    <row r="79" spans="1:3" ht="24.75" customHeight="1">
      <c r="A79" s="101">
        <f>_xlfn.IFERROR((COUNTIF(C73:C78,"Da")+(COUNTIF(C73:C78,"Djelomično")/2))/((COUNTIF(C73:C78,"Da")+COUNTIF(C73:C78,"Ne")+COUNTIF(C73:C78,"Djelomično"))),"Nije primjenjivo")</f>
        <v>0.5</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6</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5</v>
      </c>
    </row>
    <row r="99" spans="1:3" ht="15">
      <c r="A99" s="15" t="s">
        <v>168</v>
      </c>
      <c r="B99" s="10" t="s">
        <v>159</v>
      </c>
      <c r="C99" s="79" t="s">
        <v>5</v>
      </c>
    </row>
    <row r="100" spans="1:3" ht="30">
      <c r="A100" s="15" t="s">
        <v>169</v>
      </c>
      <c r="B100" s="10" t="s">
        <v>160</v>
      </c>
      <c r="C100" s="79" t="s">
        <v>5</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0.5714285714285714</v>
      </c>
      <c r="B103" s="102"/>
      <c r="C103" s="103"/>
    </row>
    <row r="104" spans="1:3" ht="24.75" customHeight="1">
      <c r="A104" s="14" t="s">
        <v>177</v>
      </c>
      <c r="B104" s="105" t="s">
        <v>244</v>
      </c>
      <c r="C104" s="106"/>
    </row>
    <row r="105" spans="1:3" ht="30">
      <c r="A105" s="15" t="s">
        <v>38</v>
      </c>
      <c r="B105" s="10" t="s">
        <v>158</v>
      </c>
      <c r="C105" s="79" t="s">
        <v>172</v>
      </c>
    </row>
    <row r="106" spans="1:3" ht="24.75" customHeight="1" thickBot="1">
      <c r="A106" s="109" t="str">
        <f>IF(C105="Više od 90%","100%",IF(C105="80% - 90%","75%",IF(C105="70% - 80%","50%",IF(C105="60% - 70%","25%",IF(C105="Manje od 60%","0%","Nije primjenjivo")))))</f>
        <v>75%</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f>+Upitnik!A16</f>
        <v>0.5</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0.8333333333333334</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0.75</v>
      </c>
      <c r="D12" s="81"/>
    </row>
    <row r="13" spans="1:4" s="34" customFormat="1" ht="39.75" customHeight="1">
      <c r="A13" s="45" t="s">
        <v>109</v>
      </c>
      <c r="B13" s="38" t="s">
        <v>192</v>
      </c>
      <c r="C13" s="40">
        <f>+Upitnik!A79</f>
        <v>0.5</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0.5714285714285714</v>
      </c>
      <c r="D15" s="81"/>
    </row>
    <row r="16" spans="1:4" s="34" customFormat="1" ht="39.75" customHeight="1" thickBot="1">
      <c r="A16" s="46" t="s">
        <v>177</v>
      </c>
      <c r="B16" s="41" t="s">
        <v>178</v>
      </c>
      <c r="C16" s="42" t="str">
        <f>+Upitnik!A106</f>
        <v>75%</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Robert Borović</cp:lastModifiedBy>
  <cp:lastPrinted>2019-12-05T14:42:35Z</cp:lastPrinted>
  <dcterms:created xsi:type="dcterms:W3CDTF">2012-05-21T15:07:27Z</dcterms:created>
  <dcterms:modified xsi:type="dcterms:W3CDTF">2023-09-08T09:01:13Z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